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18195" windowHeight="7170"/>
  </bookViews>
  <sheets>
    <sheet name="Sheet1" sheetId="1" r:id="rId1"/>
  </sheets>
  <calcPr calcId="145621"/>
</workbook>
</file>

<file path=xl/calcChain.xml><?xml version="1.0" encoding="utf-8"?>
<calcChain xmlns="http://schemas.openxmlformats.org/spreadsheetml/2006/main">
  <c r="D26" i="1" l="1"/>
  <c r="E26" i="1" s="1"/>
  <c r="D25" i="1"/>
  <c r="E25" i="1" s="1"/>
  <c r="D24" i="1"/>
  <c r="E24" i="1" s="1"/>
  <c r="D23" i="1"/>
  <c r="E23" i="1" s="1"/>
  <c r="N19" i="1" l="1"/>
  <c r="N20" i="1" s="1"/>
  <c r="K5" i="1"/>
  <c r="N5" i="1"/>
  <c r="N4" i="1" s="1"/>
  <c r="K19" i="1"/>
  <c r="N18" i="1"/>
  <c r="K18" i="1"/>
  <c r="N6" i="1"/>
  <c r="K6" i="1"/>
  <c r="Q19" i="1" l="1"/>
  <c r="Q20" i="1" s="1"/>
  <c r="K20" i="1"/>
  <c r="Q5" i="1"/>
  <c r="Q4" i="1" s="1"/>
  <c r="K4" i="1"/>
  <c r="I13" i="1"/>
  <c r="I11" i="1" s="1"/>
  <c r="Q13" i="1"/>
  <c r="Q11" i="1" s="1"/>
</calcChain>
</file>

<file path=xl/sharedStrings.xml><?xml version="1.0" encoding="utf-8"?>
<sst xmlns="http://schemas.openxmlformats.org/spreadsheetml/2006/main" count="20" uniqueCount="16">
  <si>
    <t>Rated Lift Capacity</t>
  </si>
  <si>
    <t>Actual Weight of the Boat</t>
  </si>
  <si>
    <t>Cradle Length Bow to Stern</t>
  </si>
  <si>
    <t>Pounds</t>
  </si>
  <si>
    <t>Feet</t>
  </si>
  <si>
    <t>Move CG to Port in Feet</t>
  </si>
  <si>
    <t>Move CG to Bow in Feet</t>
  </si>
  <si>
    <t>Move CG to Stern in Feet</t>
  </si>
  <si>
    <t>Total Stern</t>
  </si>
  <si>
    <t>Total Port</t>
  </si>
  <si>
    <t>Total Bow</t>
  </si>
  <si>
    <t>Total Starboard</t>
  </si>
  <si>
    <t>Cradle Width Port To Starboard</t>
  </si>
  <si>
    <t>Move CG to Starboard in Feet</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</si>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</sst>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i/>
      <sz val="11"/>
      <color theme="1"/>
      <name val="Calibri"/>
      <family val="2"/>
      <scheme val="minor"/>
    </font>
    <font>
      <b/>
      <i/>
      <sz val="24"/>
      <color theme="1"/>
      <name val="Calibri"/>
      <family val="2"/>
      <scheme val="minor"/>
    </font>
    <font>
      <b/>
      <i/>
      <sz val="11"/>
      <color rgb="FFFF0000"/>
      <name val="Calibri"/>
      <family val="2"/>
      <scheme val="minor"/>
    </font>
    <font>
      <b/>
      <i/>
      <sz val="11"/>
      <color rgb="FF0070C0"/>
      <name val="Calibri"/>
      <family val="2"/>
      <scheme val="minor"/>
    </font>
    <font>
      <sz val="11"/>
      <color rgb="FF00B050"/>
      <name val="Calibri"/>
      <family val="2"/>
      <scheme val="minor"/>
    </font>
    <font>
      <sz val="11"/>
      <color rgb="FF7030A0"/>
      <name val="Calibri"/>
      <family val="2"/>
      <scheme val="minor"/>
    </font>
    <font>
      <b/>
      <i/>
      <sz val="16"/>
      <color rgb="FF0070C0"/>
      <name val="Calibri"/>
      <family val="2"/>
      <scheme val="minor"/>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1" fillId="0" borderId="0" xfId="0" applyFont="1" applyAlignment="1">
      <alignment vertical="center"/>
    </xf>
    <xf numFmtId="164" fontId="1" fillId="0" borderId="0" xfId="0" applyNumberFormat="1" applyFont="1" applyAlignment="1">
      <alignment horizontal="center" vertical="center"/>
    </xf>
    <xf numFmtId="0" fontId="0" fillId="0" borderId="0" xfId="0" applyBorder="1"/>
    <xf numFmtId="0" fontId="3" fillId="0" borderId="0" xfId="0" applyFont="1" applyBorder="1" applyAlignment="1">
      <alignment horizontal="center" vertical="center"/>
    </xf>
    <xf numFmtId="164" fontId="5" fillId="0" borderId="0" xfId="0" applyNumberFormat="1" applyFont="1" applyBorder="1" applyAlignment="1">
      <alignment horizontal="center" vertical="center"/>
    </xf>
    <xf numFmtId="0" fontId="0" fillId="0" borderId="0" xfId="0" applyBorder="1" applyAlignment="1">
      <alignment horizontal="center" vertical="center"/>
    </xf>
    <xf numFmtId="0" fontId="6" fillId="2" borderId="0" xfId="0" applyFont="1" applyFill="1" applyBorder="1" applyAlignment="1">
      <alignment horizontal="center" vertical="center"/>
    </xf>
    <xf numFmtId="0" fontId="6" fillId="0" borderId="0" xfId="0" applyFont="1" applyBorder="1" applyAlignment="1">
      <alignment horizontal="center" vertical="center"/>
    </xf>
    <xf numFmtId="0" fontId="5" fillId="0" borderId="0" xfId="0" applyFont="1" applyBorder="1"/>
    <xf numFmtId="0" fontId="6" fillId="0" borderId="0" xfId="0" applyFont="1" applyBorder="1"/>
    <xf numFmtId="0" fontId="4" fillId="0" borderId="0" xfId="0" applyFont="1" applyBorder="1" applyAlignment="1">
      <alignment horizontal="center" vertical="center"/>
    </xf>
    <xf numFmtId="0" fontId="2" fillId="0" borderId="0" xfId="0" applyFont="1" applyBorder="1"/>
    <xf numFmtId="0" fontId="2" fillId="0" borderId="0" xfId="0" applyFont="1" applyBorder="1" applyAlignment="1">
      <alignment horizontal="center" vertical="center"/>
    </xf>
    <xf numFmtId="0" fontId="7"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1524000</xdr:colOff>
      <xdr:row>7</xdr:row>
      <xdr:rowOff>104775</xdr:rowOff>
    </xdr:from>
    <xdr:to>
      <xdr:col>15</xdr:col>
      <xdr:colOff>590550</xdr:colOff>
      <xdr:row>16</xdr:row>
      <xdr:rowOff>15689</xdr:rowOff>
    </xdr:to>
    <xdr:pic>
      <xdr:nvPicPr>
        <xdr:cNvPr id="3" name="Picture 2"/>
        <xdr:cNvPicPr>
          <a:picLocks noChangeAspect="1"/>
        </xdr:cNvPicPr>
      </xdr:nvPicPr>
      <xdr:blipFill>
        <a:blip xmlns:r="http://schemas.openxmlformats.org/officeDocument/2006/relationships" r:embed="rId1"/>
        <a:stretch>
          <a:fillRect/>
        </a:stretch>
      </xdr:blipFill>
      <xdr:spPr>
        <a:xfrm>
          <a:off x="2133600" y="4524375"/>
          <a:ext cx="4019550" cy="1666875"/>
        </a:xfrm>
        <a:prstGeom prst="rect">
          <a:avLst/>
        </a:prstGeom>
      </xdr:spPr>
    </xdr:pic>
    <xdr:clientData/>
  </xdr:twoCellAnchor>
  <xdr:twoCellAnchor>
    <xdr:from>
      <xdr:col>10</xdr:col>
      <xdr:colOff>561976</xdr:colOff>
      <xdr:row>6</xdr:row>
      <xdr:rowOff>123826</xdr:rowOff>
    </xdr:from>
    <xdr:to>
      <xdr:col>11</xdr:col>
      <xdr:colOff>66675</xdr:colOff>
      <xdr:row>7</xdr:row>
      <xdr:rowOff>38100</xdr:rowOff>
    </xdr:to>
    <xdr:sp macro="" textlink="">
      <xdr:nvSpPr>
        <xdr:cNvPr id="4" name="Flowchart: Or 3"/>
        <xdr:cNvSpPr/>
      </xdr:nvSpPr>
      <xdr:spPr>
        <a:xfrm>
          <a:off x="6677026" y="885826"/>
          <a:ext cx="114299" cy="104774"/>
        </a:xfrm>
        <a:prstGeom prst="flowChar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542925</xdr:colOff>
      <xdr:row>16</xdr:row>
      <xdr:rowOff>66676</xdr:rowOff>
    </xdr:from>
    <xdr:to>
      <xdr:col>11</xdr:col>
      <xdr:colOff>57150</xdr:colOff>
      <xdr:row>16</xdr:row>
      <xdr:rowOff>180976</xdr:rowOff>
    </xdr:to>
    <xdr:sp macro="" textlink="">
      <xdr:nvSpPr>
        <xdr:cNvPr id="10" name="Flowchart: Or 9"/>
        <xdr:cNvSpPr/>
      </xdr:nvSpPr>
      <xdr:spPr>
        <a:xfrm>
          <a:off x="5276850" y="2752726"/>
          <a:ext cx="123825" cy="114300"/>
        </a:xfrm>
        <a:prstGeom prst="flowChar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276225</xdr:colOff>
      <xdr:row>6</xdr:row>
      <xdr:rowOff>114300</xdr:rowOff>
    </xdr:from>
    <xdr:to>
      <xdr:col>13</xdr:col>
      <xdr:colOff>381000</xdr:colOff>
      <xdr:row>7</xdr:row>
      <xdr:rowOff>28574</xdr:rowOff>
    </xdr:to>
    <xdr:sp macro="" textlink="">
      <xdr:nvSpPr>
        <xdr:cNvPr id="11" name="Flowchart: Or 10"/>
        <xdr:cNvSpPr/>
      </xdr:nvSpPr>
      <xdr:spPr>
        <a:xfrm>
          <a:off x="4400550" y="4343400"/>
          <a:ext cx="104775" cy="104774"/>
        </a:xfrm>
        <a:prstGeom prst="flowChar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314325</xdr:colOff>
      <xdr:row>16</xdr:row>
      <xdr:rowOff>76201</xdr:rowOff>
    </xdr:from>
    <xdr:to>
      <xdr:col>13</xdr:col>
      <xdr:colOff>438150</xdr:colOff>
      <xdr:row>17</xdr:row>
      <xdr:rowOff>1</xdr:rowOff>
    </xdr:to>
    <xdr:sp macro="" textlink="">
      <xdr:nvSpPr>
        <xdr:cNvPr id="12" name="Flowchart: Or 11"/>
        <xdr:cNvSpPr/>
      </xdr:nvSpPr>
      <xdr:spPr>
        <a:xfrm>
          <a:off x="4438650" y="6229351"/>
          <a:ext cx="123825" cy="114300"/>
        </a:xfrm>
        <a:prstGeom prst="flowChartOr">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49936</xdr:colOff>
      <xdr:row>7</xdr:row>
      <xdr:rowOff>22756</xdr:rowOff>
    </xdr:from>
    <xdr:to>
      <xdr:col>13</xdr:col>
      <xdr:colOff>420016</xdr:colOff>
      <xdr:row>16</xdr:row>
      <xdr:rowOff>173762</xdr:rowOff>
    </xdr:to>
    <xdr:cxnSp macro="">
      <xdr:nvCxnSpPr>
        <xdr:cNvPr id="17" name="Straight Connector 16"/>
        <xdr:cNvCxnSpPr>
          <a:stCxn id="4" idx="5"/>
          <a:endCxn id="12" idx="5"/>
        </xdr:cNvCxnSpPr>
      </xdr:nvCxnSpPr>
      <xdr:spPr>
        <a:xfrm>
          <a:off x="6774586" y="975256"/>
          <a:ext cx="1589280" cy="188455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39016</xdr:colOff>
      <xdr:row>6</xdr:row>
      <xdr:rowOff>177269</xdr:rowOff>
    </xdr:from>
    <xdr:to>
      <xdr:col>13</xdr:col>
      <xdr:colOff>356131</xdr:colOff>
      <xdr:row>16</xdr:row>
      <xdr:rowOff>83415</xdr:rowOff>
    </xdr:to>
    <xdr:cxnSp macro="">
      <xdr:nvCxnSpPr>
        <xdr:cNvPr id="24" name="Straight Connector 23"/>
        <xdr:cNvCxnSpPr>
          <a:endCxn id="10" idx="7"/>
        </xdr:cNvCxnSpPr>
      </xdr:nvCxnSpPr>
      <xdr:spPr>
        <a:xfrm flipH="1">
          <a:off x="5382541" y="939269"/>
          <a:ext cx="1964940" cy="183019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582706</xdr:colOff>
      <xdr:row>10</xdr:row>
      <xdr:rowOff>179292</xdr:rowOff>
    </xdr:from>
    <xdr:to>
      <xdr:col>12</xdr:col>
      <xdr:colOff>392205</xdr:colOff>
      <xdr:row>12</xdr:row>
      <xdr:rowOff>145675</xdr:rowOff>
    </xdr:to>
    <xdr:sp macro="" textlink="">
      <xdr:nvSpPr>
        <xdr:cNvPr id="26" name="Oval 25"/>
        <xdr:cNvSpPr/>
      </xdr:nvSpPr>
      <xdr:spPr>
        <a:xfrm>
          <a:off x="7496735" y="2173939"/>
          <a:ext cx="414617" cy="358589"/>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a:p>
          <a:pPr algn="l"/>
          <a:endParaRPr lang="en-US" sz="1100"/>
        </a:p>
        <a:p>
          <a:pPr algn="l"/>
          <a:endParaRPr lang="en-US" sz="1100"/>
        </a:p>
      </xdr:txBody>
    </xdr:sp>
    <xdr:clientData/>
  </xdr:twoCellAnchor>
  <xdr:twoCellAnchor editAs="oneCell">
    <xdr:from>
      <xdr:col>11</xdr:col>
      <xdr:colOff>335055</xdr:colOff>
      <xdr:row>10</xdr:row>
      <xdr:rowOff>179854</xdr:rowOff>
    </xdr:from>
    <xdr:to>
      <xdr:col>13</xdr:col>
      <xdr:colOff>77881</xdr:colOff>
      <xdr:row>12</xdr:row>
      <xdr:rowOff>127186</xdr:rowOff>
    </xdr:to>
    <xdr:pic>
      <xdr:nvPicPr>
        <xdr:cNvPr id="40" name="Picture 3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49084" y="2174501"/>
          <a:ext cx="953061" cy="339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22412</xdr:colOff>
      <xdr:row>1</xdr:row>
      <xdr:rowOff>123265</xdr:rowOff>
    </xdr:from>
    <xdr:ext cx="4751294" cy="3104029"/>
    <xdr:sp macro="" textlink="">
      <xdr:nvSpPr>
        <xdr:cNvPr id="2" name="TextBox 1"/>
        <xdr:cNvSpPr txBox="1"/>
      </xdr:nvSpPr>
      <xdr:spPr>
        <a:xfrm>
          <a:off x="627530" y="313765"/>
          <a:ext cx="4751294" cy="3104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600" b="1" i="1"/>
            <a:t>Lift Selector</a:t>
          </a:r>
        </a:p>
        <a:p>
          <a:pPr algn="l"/>
          <a:r>
            <a:rPr lang="en-US" sz="1100" b="1" i="1" baseline="0"/>
            <a:t>    </a:t>
          </a:r>
          <a:r>
            <a:rPr lang="en-US" sz="1100" b="1" i="1"/>
            <a:t>Most people believe as long as their boat weighs less than the capacity of their lift. They are safe. Hopefully they are correct, however the capacity of the lift can easily be overloaded with a lighter boat.</a:t>
          </a:r>
        </a:p>
        <a:p>
          <a:pPr algn="l"/>
          <a:r>
            <a:rPr lang="en-US" sz="1100" b="1" i="1"/>
            <a:t>    The lifts</a:t>
          </a:r>
          <a:r>
            <a:rPr lang="en-US" sz="1100" b="1" i="1" baseline="0"/>
            <a:t> are all designed to have the Center of Gravity "CG" equlally spaced Bow to Stern and Port to Starboard. This is not always possible or practical. </a:t>
          </a:r>
        </a:p>
        <a:p>
          <a:pPr algn="l"/>
          <a:r>
            <a:rPr lang="en-US" sz="1100" b="1" i="1" baseline="0"/>
            <a:t>Populate the top of the chart below with the Lift and Boat specs.</a:t>
          </a:r>
        </a:p>
        <a:p>
          <a:pPr algn="l"/>
          <a:r>
            <a:rPr lang="en-US" sz="1100" b="1" i="1" baseline="0"/>
            <a:t>Move the CG by typing how far you want to move it in any direction. Do not use both Port and Starboard or Bow and Stern at the same time this will confuse the spreadsheet. The closer your Boat weight is to the rating of the lift the more critical the position becomes.</a:t>
          </a:r>
        </a:p>
        <a:p>
          <a:pPr algn="l"/>
          <a:r>
            <a:rPr lang="en-US" sz="1100" b="1" i="1" baseline="0"/>
            <a:t>The chart below will demonstrate how this is possible. Move the position of the CG Port to Starboard and Bow to Stern. You can change any of the Specs. in the chart to fit your needs.</a:t>
          </a:r>
        </a:p>
        <a:p>
          <a:pPr algn="ctr"/>
          <a:r>
            <a:rPr lang="en-US" sz="1400" b="1" i="1" baseline="0">
              <a:solidFill>
                <a:srgbClr val="FF0000"/>
              </a:solidFill>
            </a:rPr>
            <a:t>If you are above 75% of the Lifts rating take the boat to a marina and have it weighed</a:t>
          </a:r>
          <a:endParaRPr lang="en-US" sz="1400" b="1" i="1">
            <a:solidFill>
              <a:srgbClr val="FF0000"/>
            </a:solidFill>
          </a:endParaRPr>
        </a:p>
      </xdr:txBody>
    </xdr:sp>
    <xdr:clientData/>
  </xdr:oneCellAnchor>
  <xdr:twoCellAnchor>
    <xdr:from>
      <xdr:col>7</xdr:col>
      <xdr:colOff>0</xdr:colOff>
      <xdr:row>21</xdr:row>
      <xdr:rowOff>1</xdr:rowOff>
    </xdr:from>
    <xdr:to>
      <xdr:col>15</xdr:col>
      <xdr:colOff>235324</xdr:colOff>
      <xdr:row>24</xdr:row>
      <xdr:rowOff>1</xdr:rowOff>
    </xdr:to>
    <xdr:sp macro="" textlink="">
      <xdr:nvSpPr>
        <xdr:cNvPr id="6" name="TextBox 5"/>
        <xdr:cNvSpPr txBox="1"/>
      </xdr:nvSpPr>
      <xdr:spPr>
        <a:xfrm>
          <a:off x="6645088" y="4269442"/>
          <a:ext cx="4908177"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7030A0"/>
              </a:solidFill>
            </a:rPr>
            <a:t>Orange background with purple letters   Max. Load at that corner</a:t>
          </a:r>
        </a:p>
        <a:p>
          <a:r>
            <a:rPr lang="en-US" sz="1100">
              <a:solidFill>
                <a:srgbClr val="00B050"/>
              </a:solidFill>
            </a:rPr>
            <a:t>Green  numbers are the amount of load at that point based on the data  provided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2"/>
  <sheetViews>
    <sheetView tabSelected="1" topLeftCell="A2" zoomScale="85" zoomScaleNormal="85" workbookViewId="0">
      <selection activeCell="F30" sqref="F30"/>
    </sheetView>
  </sheetViews>
  <sheetFormatPr defaultRowHeight="15" x14ac:dyDescent="0.25"/>
  <cols>
    <col min="1" max="1" width="9.140625" customWidth="1"/>
    <col min="2" max="2" width="31.140625" customWidth="1"/>
    <col min="3" max="3" width="9.140625" style="1"/>
    <col min="4" max="4" width="9.28515625" style="1" bestFit="1" customWidth="1"/>
    <col min="5" max="5" width="9.7109375" bestFit="1" customWidth="1"/>
    <col min="6" max="6" width="12.28515625" customWidth="1"/>
    <col min="7" max="7" width="19.140625" customWidth="1"/>
    <col min="8" max="8" width="14.28515625" hidden="1" customWidth="1"/>
    <col min="9" max="9" width="9.85546875" customWidth="1"/>
    <col min="14" max="14" width="14.7109375" customWidth="1"/>
    <col min="16" max="16" width="15.5703125" bestFit="1" customWidth="1"/>
  </cols>
  <sheetData>
    <row r="1" spans="2:17" x14ac:dyDescent="0.25">
      <c r="C1" s="2"/>
      <c r="D1" s="2"/>
    </row>
    <row r="2" spans="2:17" ht="21" x14ac:dyDescent="0.25">
      <c r="B2" s="18"/>
      <c r="C2" s="2"/>
      <c r="D2" s="2"/>
    </row>
    <row r="3" spans="2:17" x14ac:dyDescent="0.25">
      <c r="B3" s="4"/>
      <c r="C3" s="5"/>
    </row>
    <row r="4" spans="2:17" x14ac:dyDescent="0.25">
      <c r="B4" s="4"/>
      <c r="C4" s="5"/>
      <c r="D4" s="2"/>
      <c r="I4" s="7"/>
      <c r="J4" s="7"/>
      <c r="K4" s="8" t="str">
        <f>IF(K5&gt;0.25*C18,"OVERLOAD","SAFE")</f>
        <v>OVERLOAD</v>
      </c>
      <c r="L4" s="7"/>
      <c r="M4" s="7"/>
      <c r="N4" s="8" t="str">
        <f>IF(N5&gt;0.25*C18,"OVERLOAD","SAFE")</f>
        <v>SAFE</v>
      </c>
      <c r="O4" s="7"/>
      <c r="P4" s="7"/>
      <c r="Q4" s="8" t="str">
        <f>IF(Q5&gt;0.5*C18,"OVERLOAD","SAFE")</f>
        <v>SAFE</v>
      </c>
    </row>
    <row r="5" spans="2:17" x14ac:dyDescent="0.25">
      <c r="B5" s="4"/>
      <c r="C5" s="5"/>
      <c r="I5" s="7"/>
      <c r="J5" s="7"/>
      <c r="K5" s="9">
        <f>(0.25*C19)-(0.5*E24)+(0.5*E23)+(0.5*E26)-(0.5*E25)</f>
        <v>2523.75</v>
      </c>
      <c r="L5" s="10"/>
      <c r="M5" s="10"/>
      <c r="N5" s="9">
        <f>(0.25*C19)-(0.5*E24)+(0.5*E23)+(0.5*E25)-(0.5*E26)</f>
        <v>2336.25</v>
      </c>
      <c r="O5" s="7"/>
      <c r="P5" s="15" t="s">
        <v>9</v>
      </c>
      <c r="Q5" s="9">
        <f>K5+N5</f>
        <v>4860</v>
      </c>
    </row>
    <row r="6" spans="2:17" ht="17.25" customHeight="1" x14ac:dyDescent="0.25">
      <c r="B6" s="4"/>
      <c r="C6" s="5"/>
      <c r="I6" s="7"/>
      <c r="J6" s="7"/>
      <c r="K6" s="11">
        <f>0.25*C18</f>
        <v>2500</v>
      </c>
      <c r="L6" s="12"/>
      <c r="M6" s="12"/>
      <c r="N6" s="11">
        <f>0.25*C18</f>
        <v>2500</v>
      </c>
      <c r="O6" s="7"/>
      <c r="P6" s="7"/>
      <c r="Q6" s="13"/>
    </row>
    <row r="7" spans="2:17" x14ac:dyDescent="0.25">
      <c r="B7" s="4"/>
      <c r="C7" s="5"/>
      <c r="I7" s="7"/>
      <c r="J7" s="7"/>
      <c r="K7" s="14"/>
      <c r="L7" s="14"/>
      <c r="M7" s="14"/>
      <c r="N7" s="14"/>
      <c r="O7" s="7"/>
      <c r="P7" s="7"/>
      <c r="Q7" s="13"/>
    </row>
    <row r="8" spans="2:17" x14ac:dyDescent="0.25">
      <c r="B8" s="4"/>
      <c r="C8" s="5"/>
      <c r="I8" s="7"/>
      <c r="J8" s="7"/>
      <c r="K8" s="14"/>
      <c r="L8" s="14"/>
      <c r="M8" s="14"/>
      <c r="N8" s="14"/>
      <c r="O8" s="7"/>
      <c r="P8" s="7"/>
      <c r="Q8" s="13"/>
    </row>
    <row r="9" spans="2:17" x14ac:dyDescent="0.25">
      <c r="B9" s="4"/>
      <c r="C9" s="5"/>
      <c r="J9" s="7"/>
      <c r="K9" s="14"/>
      <c r="L9" s="14"/>
      <c r="M9" s="14"/>
      <c r="N9" s="14"/>
      <c r="O9" s="7"/>
      <c r="P9" s="7"/>
    </row>
    <row r="10" spans="2:17" ht="13.5" customHeight="1" x14ac:dyDescent="0.25">
      <c r="B10" s="4"/>
      <c r="C10" s="5"/>
      <c r="J10" s="7"/>
      <c r="K10" s="14"/>
      <c r="L10" s="14"/>
      <c r="M10" s="14"/>
      <c r="N10" s="14"/>
      <c r="O10" s="7"/>
      <c r="P10" s="7"/>
    </row>
    <row r="11" spans="2:17" x14ac:dyDescent="0.25">
      <c r="B11" s="4"/>
      <c r="C11" s="5"/>
      <c r="I11" s="8" t="str">
        <f>IF(I13&gt;0.5*C18,"OVERLOAD","SAFE")</f>
        <v>SAFE</v>
      </c>
      <c r="J11" s="7"/>
      <c r="K11" s="14"/>
      <c r="L11" s="14"/>
      <c r="M11" s="14"/>
      <c r="N11" s="14"/>
      <c r="O11" s="7"/>
      <c r="P11" s="7"/>
      <c r="Q11" s="8" t="str">
        <f>IF(Q13&gt;0.5*C18,"OVERLOAD","SAFE")</f>
        <v>SAFE</v>
      </c>
    </row>
    <row r="12" spans="2:17" ht="15.75" customHeight="1" x14ac:dyDescent="0.5">
      <c r="B12" s="3"/>
      <c r="C12" s="3"/>
      <c r="D12" s="3"/>
      <c r="E12" s="3"/>
      <c r="I12" s="15" t="s">
        <v>8</v>
      </c>
      <c r="J12" s="7"/>
      <c r="K12" s="14"/>
      <c r="L12" s="14"/>
      <c r="M12" s="14"/>
      <c r="N12" s="14"/>
      <c r="O12" s="7"/>
      <c r="P12" s="16"/>
      <c r="Q12" s="15" t="s">
        <v>10</v>
      </c>
    </row>
    <row r="13" spans="2:17" x14ac:dyDescent="0.25">
      <c r="I13" s="9">
        <f>K5+K19</f>
        <v>4687.5</v>
      </c>
      <c r="J13" s="7"/>
      <c r="K13" s="14"/>
      <c r="L13" s="14"/>
      <c r="M13" s="14"/>
      <c r="N13" s="14"/>
      <c r="O13" s="7"/>
      <c r="P13" s="7"/>
      <c r="Q13" s="9">
        <f>N5+N19</f>
        <v>4312.5</v>
      </c>
    </row>
    <row r="14" spans="2:17" ht="15.75" customHeight="1" x14ac:dyDescent="0.25">
      <c r="I14" s="7"/>
      <c r="J14" s="7"/>
      <c r="K14" s="14"/>
      <c r="L14" s="14"/>
      <c r="M14" s="14"/>
      <c r="N14" s="14"/>
      <c r="O14" s="7"/>
      <c r="P14" s="7"/>
      <c r="Q14" s="13"/>
    </row>
    <row r="15" spans="2:17" x14ac:dyDescent="0.25">
      <c r="I15" s="7"/>
      <c r="J15" s="7"/>
      <c r="K15" s="14"/>
      <c r="L15" s="14"/>
      <c r="M15" s="14"/>
      <c r="N15" s="14"/>
      <c r="O15" s="7"/>
      <c r="P15" s="7"/>
      <c r="Q15" s="13"/>
    </row>
    <row r="16" spans="2:17" ht="18.75" customHeight="1" x14ac:dyDescent="0.25">
      <c r="I16" s="7"/>
      <c r="J16" s="7"/>
      <c r="K16" s="14"/>
      <c r="L16" s="14"/>
      <c r="M16" s="14"/>
      <c r="N16" s="14"/>
      <c r="O16" s="7"/>
      <c r="P16" s="7"/>
      <c r="Q16" s="13"/>
    </row>
    <row r="17" spans="2:17" ht="18" customHeight="1" x14ac:dyDescent="0.25">
      <c r="I17" s="7"/>
      <c r="J17" s="7"/>
      <c r="K17" s="14"/>
      <c r="L17" s="14"/>
      <c r="M17" s="14"/>
      <c r="N17" s="14"/>
      <c r="O17" s="7"/>
      <c r="P17" s="7"/>
      <c r="Q17" s="13"/>
    </row>
    <row r="18" spans="2:17" ht="17.25" customHeight="1" x14ac:dyDescent="0.25">
      <c r="B18" s="3" t="s">
        <v>0</v>
      </c>
      <c r="C18" s="3">
        <v>10000</v>
      </c>
      <c r="D18" s="3" t="s">
        <v>3</v>
      </c>
      <c r="E18" s="3"/>
      <c r="I18" s="7"/>
      <c r="J18" s="7"/>
      <c r="K18" s="11">
        <f>0.25*C18</f>
        <v>2500</v>
      </c>
      <c r="L18" s="12"/>
      <c r="M18" s="12"/>
      <c r="N18" s="11">
        <f>0.25*C18</f>
        <v>2500</v>
      </c>
      <c r="O18" s="7"/>
      <c r="P18" s="7"/>
      <c r="Q18" s="13"/>
    </row>
    <row r="19" spans="2:17" ht="18.75" customHeight="1" x14ac:dyDescent="0.25">
      <c r="B19" s="3" t="s">
        <v>1</v>
      </c>
      <c r="C19" s="3">
        <v>9000</v>
      </c>
      <c r="D19" s="3" t="s">
        <v>3</v>
      </c>
      <c r="E19" s="3"/>
      <c r="I19" s="7"/>
      <c r="J19" s="7"/>
      <c r="K19" s="9">
        <f>(0.25*C19)+(0.5*E24)-(0.5*E23)+(0.5*E26)-(0.5*E25)</f>
        <v>2163.75</v>
      </c>
      <c r="L19" s="17"/>
      <c r="M19" s="10"/>
      <c r="N19" s="9">
        <f>(0.25*C19)+(0.5*E24)-(0.5*E23)+(0.5*E25)-(0.5*E26)</f>
        <v>1976.25</v>
      </c>
      <c r="O19" s="7"/>
      <c r="P19" s="15" t="s">
        <v>11</v>
      </c>
      <c r="Q19" s="9">
        <f>K19+N19</f>
        <v>4140</v>
      </c>
    </row>
    <row r="20" spans="2:17" x14ac:dyDescent="0.25">
      <c r="B20" s="3" t="s">
        <v>12</v>
      </c>
      <c r="C20" s="3">
        <v>12.5</v>
      </c>
      <c r="D20" s="3" t="s">
        <v>4</v>
      </c>
      <c r="E20" s="3"/>
      <c r="I20" s="7"/>
      <c r="J20" s="7"/>
      <c r="K20" s="8" t="str">
        <f>IF(K19&gt;0.25*C18,"OVERLOAD","SAFE")</f>
        <v>SAFE</v>
      </c>
      <c r="L20" s="7"/>
      <c r="M20" s="7"/>
      <c r="N20" s="8" t="str">
        <f>IF(N19&gt;0.25*C18,"OVERLOAD","SAFE")</f>
        <v>SAFE</v>
      </c>
      <c r="O20" s="7"/>
      <c r="P20" s="7"/>
      <c r="Q20" s="8" t="str">
        <f>IF(Q19&gt;0.5*C18,"OVERLOAD","SAFE")</f>
        <v>SAFE</v>
      </c>
    </row>
    <row r="21" spans="2:17" x14ac:dyDescent="0.25">
      <c r="B21" s="3" t="s">
        <v>2</v>
      </c>
      <c r="C21" s="3">
        <v>24</v>
      </c>
      <c r="D21" s="3" t="s">
        <v>4</v>
      </c>
      <c r="E21" s="3"/>
    </row>
    <row r="22" spans="2:17" x14ac:dyDescent="0.25">
      <c r="B22" s="3"/>
      <c r="C22" s="3" t="s">
        <v>4</v>
      </c>
      <c r="D22" s="3" t="s">
        <v>14</v>
      </c>
      <c r="E22" s="3" t="s">
        <v>3</v>
      </c>
    </row>
    <row r="23" spans="2:17" x14ac:dyDescent="0.25">
      <c r="B23" s="3" t="s">
        <v>5</v>
      </c>
      <c r="C23" s="3">
        <v>2</v>
      </c>
      <c r="D23" s="6">
        <f>IF(C23&gt;0,C23/C20,0)</f>
        <v>0.16</v>
      </c>
      <c r="E23" s="6">
        <f>IF(D23&gt;0,(D23)*(0.25*C19),0)</f>
        <v>360</v>
      </c>
    </row>
    <row r="24" spans="2:17" x14ac:dyDescent="0.25">
      <c r="B24" s="3" t="s">
        <v>13</v>
      </c>
      <c r="C24" s="3">
        <v>0</v>
      </c>
      <c r="D24" s="6">
        <f>IF(C24&gt;0,C24/C20,0)</f>
        <v>0</v>
      </c>
      <c r="E24" s="6">
        <f>IF(D24&gt;0,(D24)*(0.25*C19),0)</f>
        <v>0</v>
      </c>
    </row>
    <row r="25" spans="2:17" ht="18" customHeight="1" x14ac:dyDescent="0.25">
      <c r="B25" s="3" t="s">
        <v>6</v>
      </c>
      <c r="C25" s="3">
        <v>0</v>
      </c>
      <c r="D25" s="6">
        <f>IF(C25&gt;0,C25/C21,0)</f>
        <v>0</v>
      </c>
      <c r="E25" s="6">
        <f>IF(D25&gt;0,(D25)*(0.25*C19),0)</f>
        <v>0</v>
      </c>
    </row>
    <row r="26" spans="2:17" x14ac:dyDescent="0.25">
      <c r="B26" s="3" t="s">
        <v>7</v>
      </c>
      <c r="C26" s="3">
        <v>2</v>
      </c>
      <c r="D26" s="6">
        <f>IF(C26&gt;0,C26/C21,0)</f>
        <v>8.3333333333333329E-2</v>
      </c>
      <c r="E26" s="6">
        <f>IF(D26&gt;0,(D26)*(0.25*C19),0)</f>
        <v>187.5</v>
      </c>
      <c r="Q26" t="s">
        <v>15</v>
      </c>
    </row>
    <row r="32" spans="2:17" ht="15.75" customHeight="1" x14ac:dyDescent="0.25"/>
  </sheetData>
  <pageMargins left="0.7" right="0.7" top="0.75" bottom="0.75" header="0.3" footer="0.3"/>
  <pageSetup scale="85"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dc:creator>
  <cp:lastModifiedBy>george</cp:lastModifiedBy>
  <cp:lastPrinted>2014-03-10T18:02:08Z</cp:lastPrinted>
  <dcterms:created xsi:type="dcterms:W3CDTF">2014-03-10T17:14:14Z</dcterms:created>
  <dcterms:modified xsi:type="dcterms:W3CDTF">2019-01-08T15:46:15Z</dcterms:modified>
</cp:coreProperties>
</file>